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13 - Mundo da Criança\"/>
    </mc:Choice>
  </mc:AlternateContent>
  <bookViews>
    <workbookView xWindow="0" yWindow="0" windowWidth="23040" windowHeight="9192"/>
  </bookViews>
  <sheets>
    <sheet name="13 - Mundo da Criança" sheetId="1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K18" i="1"/>
  <c r="N18" i="1" s="1"/>
  <c r="M18" i="1" s="1"/>
  <c r="J17" i="1"/>
  <c r="K17" i="1" s="1"/>
  <c r="N17" i="1" s="1"/>
  <c r="M17" i="1" s="1"/>
  <c r="I17" i="1"/>
  <c r="K16" i="1"/>
  <c r="N16" i="1" s="1"/>
  <c r="M16" i="1" s="1"/>
  <c r="K15" i="1"/>
  <c r="N15" i="1" s="1"/>
  <c r="M15" i="1" s="1"/>
  <c r="K13" i="1"/>
  <c r="N13" i="1" s="1"/>
  <c r="M13" i="1" s="1"/>
  <c r="K12" i="1"/>
  <c r="N12" i="1" s="1"/>
  <c r="M12" i="1" s="1"/>
  <c r="K11" i="1"/>
  <c r="N11" i="1" s="1"/>
  <c r="N10" i="1"/>
  <c r="M10" i="1"/>
  <c r="K10" i="1"/>
  <c r="O10" i="1" l="1"/>
  <c r="M11" i="1"/>
  <c r="N19" i="1"/>
  <c r="K19" i="1"/>
  <c r="O15" i="1"/>
  <c r="L19" i="1" l="1"/>
</calcChain>
</file>

<file path=xl/sharedStrings.xml><?xml version="1.0" encoding="utf-8"?>
<sst xmlns="http://schemas.openxmlformats.org/spreadsheetml/2006/main" count="61" uniqueCount="50">
  <si>
    <t>PLANILHA DE CÁLCULOS</t>
  </si>
  <si>
    <t>Emissora</t>
  </si>
  <si>
    <t>TV GUARARAPES</t>
  </si>
  <si>
    <t>Praça:</t>
  </si>
  <si>
    <t>RECIFE</t>
  </si>
  <si>
    <t>Proposta:</t>
  </si>
  <si>
    <t>MUNDO DA CRIANÇA</t>
  </si>
  <si>
    <t>Cliente</t>
  </si>
  <si>
    <t>ENTREGA COMERCIAL</t>
  </si>
  <si>
    <t>PROGRAMA</t>
  </si>
  <si>
    <t>PERÍODO</t>
  </si>
  <si>
    <t>ESQUEMA COMERCIAL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</si>
  <si>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</si>
  <si>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</si>
  <si>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</si>
  <si>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</si>
  <si>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</si>
  <si>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</si>
  <si>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</si>
  <si>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</si>
  <si>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</si>
  <si>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</si>
  <si>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30/set a 11/out</t>
  </si>
  <si>
    <t>Chamadas | Convite Espetáculo</t>
  </si>
  <si>
    <t>5"</t>
  </si>
  <si>
    <t>01 a 31/outubro</t>
  </si>
  <si>
    <t>Programetes com dicas e brincadeiras</t>
  </si>
  <si>
    <t>Flashes | Espetáculo</t>
  </si>
  <si>
    <t>Mídia de Apoio</t>
  </si>
  <si>
    <t>Até janeiro/25</t>
  </si>
  <si>
    <t>Comercial - Mídia de Apoio</t>
  </si>
  <si>
    <t>30"</t>
  </si>
  <si>
    <t>ROTATIVO</t>
  </si>
  <si>
    <t>Digital</t>
  </si>
  <si>
    <t>1 a 31/outubro</t>
  </si>
  <si>
    <t>Instagram TVG | Assinatura nos posts do Feed</t>
  </si>
  <si>
    <t>logo</t>
  </si>
  <si>
    <t>Feed - Post assinado</t>
  </si>
  <si>
    <t>Instagram TVG | Assinatura nos Stories</t>
  </si>
  <si>
    <t>Story - Post assinado</t>
  </si>
  <si>
    <t>Instagram TV Que Arretado | Assinatura nos posts do Feed</t>
  </si>
  <si>
    <t>Facebook TVG | Assinatura nos posts do Feed</t>
  </si>
  <si>
    <t>Total</t>
  </si>
  <si>
    <t>TOTAL</t>
  </si>
  <si>
    <t>Observações</t>
  </si>
  <si>
    <r>
      <t>§</t>
    </r>
    <r>
      <rPr>
        <sz val="12"/>
        <color indexed="8"/>
        <rFont val="Rotunda Light"/>
      </rPr>
      <t>Tabela de Preços: setembro/23</t>
    </r>
  </si>
  <si>
    <r>
      <t>§</t>
    </r>
    <r>
      <rPr>
        <sz val="12"/>
        <color indexed="8"/>
        <rFont val="Rotunda Light"/>
      </rPr>
      <t>DAC (caso haja): 20% do total negociado, faturado a parte</t>
    </r>
  </si>
  <si>
    <r>
      <t>§</t>
    </r>
    <r>
      <rPr>
        <sz val="12"/>
        <color indexed="8"/>
        <rFont val="Rotunda Light"/>
      </rPr>
      <t>Realização condicionada a comercialização mínima de 3 cotas</t>
    </r>
  </si>
  <si>
    <r>
      <t>§</t>
    </r>
    <r>
      <rPr>
        <sz val="12"/>
        <color indexed="8"/>
        <rFont val="Rotunda Light"/>
      </rPr>
      <t>Datas sujeitas a alteração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</si>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</sst>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"/>
    <numFmt numFmtId="167" formatCode="_(&quot;R$ &quot;* #,##0.00_);_(&quot;R$ &quot;* \(#,##0.00\);_(&quot;R$ &quot;* &quot;-&quot;??_);_(@_)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name val="Wingdings"/>
      <charset val="2"/>
    </font>
    <font>
      <sz val="12"/>
      <color indexed="8"/>
      <name val="Rotunda Light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5" fillId="0" borderId="0" xfId="4" applyFont="1" applyAlignment="1">
      <alignment horizontal="center" vertical="center"/>
    </xf>
    <xf numFmtId="0" fontId="6" fillId="0" borderId="0" xfId="4" applyFont="1"/>
    <xf numFmtId="165" fontId="7" fillId="2" borderId="1" xfId="1" applyFont="1" applyFill="1" applyBorder="1" applyAlignment="1">
      <alignment vertical="center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" fontId="14" fillId="0" borderId="7" xfId="4" quotePrefix="1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left" vertical="center"/>
    </xf>
    <xf numFmtId="0" fontId="14" fillId="0" borderId="7" xfId="4" applyFont="1" applyBorder="1" applyAlignment="1">
      <alignment horizontal="center" vertical="center"/>
    </xf>
    <xf numFmtId="166" fontId="14" fillId="0" borderId="7" xfId="4" applyNumberFormat="1" applyFont="1" applyBorder="1" applyAlignment="1">
      <alignment horizontal="center" vertical="center"/>
    </xf>
    <xf numFmtId="0" fontId="14" fillId="4" borderId="7" xfId="4" applyFont="1" applyFill="1" applyBorder="1" applyAlignment="1">
      <alignment horizontal="center" vertical="center"/>
    </xf>
    <xf numFmtId="167" fontId="14" fillId="4" borderId="7" xfId="2" applyFont="1" applyFill="1" applyBorder="1" applyAlignment="1">
      <alignment horizontal="center" vertical="center"/>
    </xf>
    <xf numFmtId="9" fontId="14" fillId="4" borderId="7" xfId="3" applyNumberFormat="1" applyFont="1" applyFill="1" applyBorder="1" applyAlignment="1">
      <alignment horizontal="center" vertical="center"/>
    </xf>
    <xf numFmtId="167" fontId="15" fillId="5" borderId="8" xfId="2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14" fillId="0" borderId="7" xfId="4" applyFont="1" applyBorder="1" applyAlignment="1">
      <alignment horizontal="left" vertical="center" wrapText="1"/>
    </xf>
    <xf numFmtId="165" fontId="15" fillId="4" borderId="0" xfId="1" applyFont="1" applyFill="1" applyBorder="1" applyAlignment="1">
      <alignment horizontal="center" vertical="center"/>
    </xf>
    <xf numFmtId="16" fontId="14" fillId="4" borderId="0" xfId="4" quotePrefix="1" applyNumberFormat="1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left" vertical="center" wrapText="1"/>
    </xf>
    <xf numFmtId="0" fontId="14" fillId="4" borderId="0" xfId="4" applyFont="1" applyFill="1" applyBorder="1" applyAlignment="1">
      <alignment horizontal="center" vertical="center"/>
    </xf>
    <xf numFmtId="166" fontId="14" fillId="4" borderId="0" xfId="4" applyNumberFormat="1" applyFont="1" applyFill="1" applyBorder="1" applyAlignment="1">
      <alignment horizontal="center" vertical="center"/>
    </xf>
    <xf numFmtId="167" fontId="14" fillId="4" borderId="0" xfId="2" applyFont="1" applyFill="1" applyBorder="1" applyAlignment="1">
      <alignment horizontal="center" vertical="center"/>
    </xf>
    <xf numFmtId="9" fontId="18" fillId="5" borderId="0" xfId="3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12" fillId="6" borderId="7" xfId="4" applyFont="1" applyFill="1" applyBorder="1" applyAlignment="1">
      <alignment horizontal="left" vertical="center" wrapText="1"/>
    </xf>
    <xf numFmtId="0" fontId="12" fillId="6" borderId="7" xfId="4" applyFont="1" applyFill="1" applyBorder="1" applyAlignment="1">
      <alignment horizontal="center" vertical="center"/>
    </xf>
    <xf numFmtId="166" fontId="12" fillId="6" borderId="7" xfId="4" applyNumberFormat="1" applyFont="1" applyFill="1" applyBorder="1" applyAlignment="1">
      <alignment horizontal="center" vertical="center"/>
    </xf>
    <xf numFmtId="167" fontId="12" fillId="6" borderId="7" xfId="2" applyFont="1" applyFill="1" applyBorder="1" applyAlignment="1">
      <alignment horizontal="center" vertical="center"/>
    </xf>
    <xf numFmtId="9" fontId="12" fillId="7" borderId="7" xfId="3" applyNumberFormat="1" applyFont="1" applyFill="1" applyBorder="1" applyAlignment="1">
      <alignment horizontal="center" vertical="center"/>
    </xf>
    <xf numFmtId="167" fontId="12" fillId="7" borderId="7" xfId="2" applyFont="1" applyFill="1" applyBorder="1" applyAlignment="1">
      <alignment horizontal="center" vertical="center"/>
    </xf>
    <xf numFmtId="167" fontId="12" fillId="7" borderId="8" xfId="2" applyFont="1" applyFill="1" applyBorder="1" applyAlignment="1">
      <alignment horizontal="center" vertical="center"/>
    </xf>
    <xf numFmtId="3" fontId="19" fillId="3" borderId="13" xfId="4" applyNumberFormat="1" applyFont="1" applyFill="1" applyBorder="1" applyAlignment="1">
      <alignment horizontal="center" vertical="center"/>
    </xf>
    <xf numFmtId="3" fontId="19" fillId="3" borderId="2" xfId="4" applyNumberFormat="1" applyFont="1" applyFill="1" applyBorder="1" applyAlignment="1">
      <alignment horizontal="center" vertical="center"/>
    </xf>
    <xf numFmtId="166" fontId="19" fillId="3" borderId="2" xfId="4" applyNumberFormat="1" applyFont="1" applyFill="1" applyBorder="1" applyAlignment="1">
      <alignment vertical="center"/>
    </xf>
    <xf numFmtId="166" fontId="19" fillId="3" borderId="2" xfId="4" applyNumberFormat="1" applyFont="1" applyFill="1" applyBorder="1" applyAlignment="1">
      <alignment horizontal="center" vertical="center"/>
    </xf>
    <xf numFmtId="167" fontId="19" fillId="3" borderId="13" xfId="2" applyFont="1" applyFill="1" applyBorder="1" applyAlignment="1">
      <alignment horizontal="center" vertical="center"/>
    </xf>
    <xf numFmtId="167" fontId="11" fillId="8" borderId="15" xfId="2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3" fontId="20" fillId="0" borderId="0" xfId="4" applyNumberFormat="1" applyFont="1" applyAlignment="1">
      <alignment horizontal="center" vertical="center"/>
    </xf>
    <xf numFmtId="3" fontId="20" fillId="0" borderId="0" xfId="4" applyNumberFormat="1" applyFont="1" applyAlignment="1">
      <alignment vertical="center"/>
    </xf>
    <xf numFmtId="0" fontId="20" fillId="0" borderId="0" xfId="4" applyFont="1" applyAlignment="1">
      <alignment horizontal="center" vertical="center"/>
    </xf>
    <xf numFmtId="4" fontId="20" fillId="0" borderId="0" xfId="4" applyNumberFormat="1" applyFont="1" applyAlignment="1">
      <alignment horizontal="center" vertical="center"/>
    </xf>
    <xf numFmtId="0" fontId="21" fillId="0" borderId="0" xfId="4" applyFont="1" applyAlignment="1">
      <alignment vertical="center"/>
    </xf>
    <xf numFmtId="0" fontId="17" fillId="0" borderId="0" xfId="4" applyFont="1"/>
    <xf numFmtId="0" fontId="22" fillId="0" borderId="0" xfId="0" applyFont="1" applyAlignment="1">
      <alignment horizontal="left" vertical="center" readingOrder="1"/>
    </xf>
    <xf numFmtId="0" fontId="23" fillId="0" borderId="0" xfId="4" applyFont="1" applyAlignment="1">
      <alignment vertical="center"/>
    </xf>
    <xf numFmtId="0" fontId="23" fillId="0" borderId="0" xfId="4" applyFont="1" applyAlignment="1">
      <alignment horizontal="left" vertical="center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vertical="center"/>
    </xf>
    <xf numFmtId="4" fontId="18" fillId="0" borderId="0" xfId="4" applyNumberFormat="1" applyFont="1" applyAlignment="1">
      <alignment horizontal="center" vertical="center"/>
    </xf>
    <xf numFmtId="0" fontId="24" fillId="0" borderId="0" xfId="4" applyFont="1" applyAlignment="1">
      <alignment vertical="center"/>
    </xf>
    <xf numFmtId="0" fontId="25" fillId="0" borderId="0" xfId="0" applyFont="1" applyAlignment="1">
      <alignment horizontal="left" vertical="center" indent="1" readingOrder="1"/>
    </xf>
    <xf numFmtId="14" fontId="27" fillId="0" borderId="0" xfId="4" applyNumberFormat="1" applyFont="1" applyAlignment="1">
      <alignment vertical="center"/>
    </xf>
    <xf numFmtId="0" fontId="28" fillId="0" borderId="0" xfId="4" applyFont="1" applyAlignment="1">
      <alignment vertical="center"/>
    </xf>
    <xf numFmtId="164" fontId="12" fillId="0" borderId="0" xfId="4" applyNumberFormat="1" applyFont="1" applyAlignment="1">
      <alignment vertical="center"/>
    </xf>
    <xf numFmtId="165" fontId="12" fillId="6" borderId="7" xfId="1" applyFont="1" applyFill="1" applyBorder="1" applyAlignment="1">
      <alignment horizontal="center" vertical="center"/>
    </xf>
    <xf numFmtId="16" fontId="12" fillId="6" borderId="7" xfId="4" quotePrefix="1" applyNumberFormat="1" applyFont="1" applyFill="1" applyBorder="1" applyAlignment="1">
      <alignment horizontal="center" vertical="center"/>
    </xf>
    <xf numFmtId="167" fontId="16" fillId="0" borderId="9" xfId="4" applyNumberFormat="1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0" fontId="19" fillId="3" borderId="2" xfId="4" applyFont="1" applyFill="1" applyBorder="1" applyAlignment="1">
      <alignment horizontal="center" vertical="center"/>
    </xf>
    <xf numFmtId="0" fontId="19" fillId="3" borderId="3" xfId="4" applyFont="1" applyFill="1" applyBorder="1" applyAlignment="1">
      <alignment horizontal="center" vertical="center"/>
    </xf>
    <xf numFmtId="0" fontId="19" fillId="3" borderId="12" xfId="4" applyFont="1" applyFill="1" applyBorder="1" applyAlignment="1">
      <alignment horizontal="center" vertical="center"/>
    </xf>
    <xf numFmtId="9" fontId="19" fillId="3" borderId="4" xfId="3" applyFont="1" applyFill="1" applyBorder="1" applyAlignment="1">
      <alignment horizontal="center" vertical="center"/>
    </xf>
    <xf numFmtId="9" fontId="19" fillId="3" borderId="14" xfId="3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4" fillId="0" borderId="7" xfId="1" applyFont="1" applyBorder="1" applyAlignment="1">
      <alignment horizontal="center" vertical="center"/>
    </xf>
    <xf numFmtId="167" fontId="12" fillId="0" borderId="0" xfId="2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6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914400</xdr:colOff>
      <xdr:row>0</xdr:row>
      <xdr:rowOff>95250</xdr:rowOff>
    </xdr:from>
    <xdr:to>
      <xdr:col>10</xdr:col>
      <xdr:colOff>723900</xdr:colOff>
      <xdr:row>6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5250"/>
          <a:ext cx="29146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95250</xdr:rowOff>
    </xdr:from>
    <xdr:to>
      <xdr:col>10</xdr:col>
      <xdr:colOff>714375</xdr:colOff>
      <xdr:row>6</xdr:row>
      <xdr:rowOff>219075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5250"/>
          <a:ext cx="29051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95250</xdr:rowOff>
    </xdr:from>
    <xdr:to>
      <xdr:col>10</xdr:col>
      <xdr:colOff>723900</xdr:colOff>
      <xdr:row>6</xdr:row>
      <xdr:rowOff>209550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5250"/>
          <a:ext cx="29146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95250</xdr:rowOff>
    </xdr:from>
    <xdr:to>
      <xdr:col>10</xdr:col>
      <xdr:colOff>704850</xdr:colOff>
      <xdr:row>6</xdr:row>
      <xdr:rowOff>200025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5250"/>
          <a:ext cx="28956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2219325</xdr:colOff>
      <xdr:row>2</xdr:row>
      <xdr:rowOff>142875</xdr:rowOff>
    </xdr:from>
    <xdr:to>
      <xdr:col>5</xdr:col>
      <xdr:colOff>895350</xdr:colOff>
      <xdr:row>6</xdr:row>
      <xdr:rowOff>28575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343650" y="619125"/>
          <a:ext cx="2714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D13" t="str">
            <v>Feed - Post assinado</v>
          </cell>
          <cell r="E13">
            <v>194.73040800000001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80" zoomScaleNormal="80" workbookViewId="0"/>
  </sheetViews>
  <sheetFormatPr defaultColWidth="9.109375" defaultRowHeight="13.8"/>
  <cols>
    <col min="1" max="1" width="3.6640625" style="54" customWidth="1"/>
    <col min="2" max="3" width="18.6640625" style="2" customWidth="1"/>
    <col min="4" max="4" width="20.6640625" style="2" customWidth="1"/>
    <col min="5" max="5" width="60.5546875" style="2" bestFit="1" customWidth="1"/>
    <col min="6" max="8" width="18.6640625" style="2" customWidth="1"/>
    <col min="9" max="9" width="27.88671875" style="2" bestFit="1" customWidth="1"/>
    <col min="10" max="12" width="18.6640625" style="2" customWidth="1"/>
    <col min="13" max="13" width="22.109375" style="2" bestFit="1" customWidth="1"/>
    <col min="14" max="14" width="22.33203125" style="2" bestFit="1" customWidth="1"/>
    <col min="15" max="15" width="17.5546875" style="54" bestFit="1" customWidth="1"/>
    <col min="16" max="16384" width="9.109375" style="54"/>
  </cols>
  <sheetData>
    <row r="1" spans="2:16" s="2" customFormat="1" ht="18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1"/>
    </row>
    <row r="2" spans="2:16" s="2" customFormat="1" ht="18.7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2:16" s="2" customFormat="1" ht="20.100000000000001" customHeight="1">
      <c r="B3" s="3" t="s">
        <v>1</v>
      </c>
      <c r="C3" s="4" t="s">
        <v>2</v>
      </c>
    </row>
    <row r="4" spans="2:16" s="2" customFormat="1" ht="20.100000000000001" customHeight="1">
      <c r="B4" s="3" t="s">
        <v>3</v>
      </c>
      <c r="C4" s="4" t="s">
        <v>4</v>
      </c>
    </row>
    <row r="5" spans="2:16" s="2" customFormat="1" ht="20.100000000000001" customHeight="1">
      <c r="B5" s="3" t="s">
        <v>5</v>
      </c>
      <c r="C5" s="4" t="s">
        <v>6</v>
      </c>
    </row>
    <row r="6" spans="2:16" s="2" customFormat="1" ht="20.100000000000001" customHeight="1">
      <c r="B6" s="3" t="s">
        <v>7</v>
      </c>
      <c r="C6" s="5"/>
      <c r="D6" s="6"/>
    </row>
    <row r="7" spans="2:16" s="2" customFormat="1" ht="20.100000000000001" customHeight="1">
      <c r="D7" s="7"/>
    </row>
    <row r="8" spans="2:16" s="10" customFormat="1" ht="39.9" customHeight="1">
      <c r="B8" s="8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1"/>
    </row>
    <row r="9" spans="2:16" s="15" customFormat="1" ht="32.25" customHeight="1" thickBot="1">
      <c r="B9" s="78" t="s">
        <v>9</v>
      </c>
      <c r="C9" s="79"/>
      <c r="D9" s="12" t="s">
        <v>10</v>
      </c>
      <c r="E9" s="12" t="s">
        <v>11</v>
      </c>
      <c r="F9" s="13" t="s">
        <v>12</v>
      </c>
      <c r="G9" s="14" t="s">
        <v>13</v>
      </c>
      <c r="H9" s="14" t="s">
        <v>14</v>
      </c>
      <c r="I9" s="14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P9" s="11"/>
    </row>
    <row r="10" spans="2:16" s="24" customFormat="1" ht="24.9" customHeight="1">
      <c r="B10" s="80" t="s">
        <v>21</v>
      </c>
      <c r="C10" s="80"/>
      <c r="D10" s="16" t="s">
        <v>22</v>
      </c>
      <c r="E10" s="17" t="s">
        <v>23</v>
      </c>
      <c r="F10" s="18" t="s">
        <v>24</v>
      </c>
      <c r="G10" s="18">
        <v>40</v>
      </c>
      <c r="H10" s="19">
        <v>0.25</v>
      </c>
      <c r="I10" s="20" t="s">
        <v>21</v>
      </c>
      <c r="J10" s="21">
        <v>7266.06</v>
      </c>
      <c r="K10" s="21">
        <f>G10*H10*J10</f>
        <v>72660.600000000006</v>
      </c>
      <c r="L10" s="22">
        <v>0</v>
      </c>
      <c r="M10" s="21">
        <f>N10/G10</f>
        <v>1816.5150000000001</v>
      </c>
      <c r="N10" s="23">
        <f t="shared" ref="N10:N18" si="0">K10-K10*L10</f>
        <v>72660.600000000006</v>
      </c>
      <c r="O10" s="69">
        <f>SUM(N10:N13)</f>
        <v>372385.57500000007</v>
      </c>
    </row>
    <row r="11" spans="2:16" s="24" customFormat="1" ht="24.9" customHeight="1">
      <c r="B11" s="80" t="s">
        <v>21</v>
      </c>
      <c r="C11" s="80"/>
      <c r="D11" s="16" t="s">
        <v>25</v>
      </c>
      <c r="E11" s="17" t="s">
        <v>26</v>
      </c>
      <c r="F11" s="18" t="s">
        <v>24</v>
      </c>
      <c r="G11" s="18">
        <v>40</v>
      </c>
      <c r="H11" s="19">
        <v>0.25</v>
      </c>
      <c r="I11" s="20" t="s">
        <v>21</v>
      </c>
      <c r="J11" s="21">
        <v>7266.06</v>
      </c>
      <c r="K11" s="21">
        <f>G11*H11*J11</f>
        <v>72660.600000000006</v>
      </c>
      <c r="L11" s="22">
        <v>0</v>
      </c>
      <c r="M11" s="21">
        <f>N11/G11</f>
        <v>1816.5150000000001</v>
      </c>
      <c r="N11" s="23">
        <f t="shared" si="0"/>
        <v>72660.600000000006</v>
      </c>
      <c r="O11" s="70"/>
    </row>
    <row r="12" spans="2:16" s="24" customFormat="1" ht="24.9" customHeight="1">
      <c r="B12" s="80" t="s">
        <v>21</v>
      </c>
      <c r="C12" s="80"/>
      <c r="D12" s="16">
        <v>44481</v>
      </c>
      <c r="E12" s="17" t="s">
        <v>27</v>
      </c>
      <c r="F12" s="18" t="s">
        <v>24</v>
      </c>
      <c r="G12" s="18">
        <v>5</v>
      </c>
      <c r="H12" s="19">
        <v>0.25</v>
      </c>
      <c r="I12" s="20" t="s">
        <v>21</v>
      </c>
      <c r="J12" s="21">
        <v>7266.06</v>
      </c>
      <c r="K12" s="21">
        <f>G12*H12*J12</f>
        <v>9082.5750000000007</v>
      </c>
      <c r="L12" s="22">
        <v>0</v>
      </c>
      <c r="M12" s="21">
        <f>N12/G12</f>
        <v>1816.5150000000001</v>
      </c>
      <c r="N12" s="23">
        <f t="shared" si="0"/>
        <v>9082.5750000000007</v>
      </c>
      <c r="O12" s="70"/>
    </row>
    <row r="13" spans="2:16" s="24" customFormat="1" ht="24.9" customHeight="1" thickBot="1">
      <c r="B13" s="80" t="s">
        <v>28</v>
      </c>
      <c r="C13" s="80"/>
      <c r="D13" s="16" t="s">
        <v>29</v>
      </c>
      <c r="E13" s="25" t="s">
        <v>30</v>
      </c>
      <c r="F13" s="18" t="s">
        <v>31</v>
      </c>
      <c r="G13" s="18">
        <v>30</v>
      </c>
      <c r="H13" s="19">
        <v>1</v>
      </c>
      <c r="I13" s="20" t="s">
        <v>32</v>
      </c>
      <c r="J13" s="21">
        <v>7266.06</v>
      </c>
      <c r="K13" s="21">
        <f t="shared" ref="K13:K18" si="1">G13*H13*J13</f>
        <v>217981.80000000002</v>
      </c>
      <c r="L13" s="22">
        <v>0</v>
      </c>
      <c r="M13" s="21">
        <f>N13/G13</f>
        <v>7266.06</v>
      </c>
      <c r="N13" s="23">
        <f t="shared" si="0"/>
        <v>217981.80000000002</v>
      </c>
      <c r="O13" s="71"/>
    </row>
    <row r="14" spans="2:16" s="33" customFormat="1" ht="18" customHeight="1" thickBot="1">
      <c r="B14" s="26"/>
      <c r="C14" s="26"/>
      <c r="D14" s="27"/>
      <c r="E14" s="28"/>
      <c r="F14" s="29"/>
      <c r="G14" s="29"/>
      <c r="H14" s="30"/>
      <c r="I14" s="29"/>
      <c r="J14" s="31"/>
      <c r="K14" s="31"/>
      <c r="L14" s="32"/>
      <c r="M14" s="31"/>
      <c r="N14" s="31"/>
    </row>
    <row r="15" spans="2:16" s="24" customFormat="1" ht="24.9" customHeight="1">
      <c r="B15" s="67" t="s">
        <v>33</v>
      </c>
      <c r="C15" s="67"/>
      <c r="D15" s="68" t="s">
        <v>34</v>
      </c>
      <c r="E15" s="34" t="s">
        <v>35</v>
      </c>
      <c r="F15" s="35" t="s">
        <v>36</v>
      </c>
      <c r="G15" s="35">
        <v>20</v>
      </c>
      <c r="H15" s="36">
        <v>1</v>
      </c>
      <c r="I15" s="35" t="s">
        <v>37</v>
      </c>
      <c r="J15" s="37">
        <v>347.31766800000003</v>
      </c>
      <c r="K15" s="37">
        <f t="shared" si="1"/>
        <v>6946.353360000001</v>
      </c>
      <c r="L15" s="38">
        <v>0</v>
      </c>
      <c r="M15" s="39">
        <f>N15/G15</f>
        <v>347.31766800000003</v>
      </c>
      <c r="N15" s="40">
        <f t="shared" si="0"/>
        <v>6946.353360000001</v>
      </c>
      <c r="O15" s="69">
        <f>SUM(N15:N18)</f>
        <v>17663.428556999999</v>
      </c>
    </row>
    <row r="16" spans="2:16" s="24" customFormat="1" ht="24.9" customHeight="1">
      <c r="B16" s="67"/>
      <c r="C16" s="67"/>
      <c r="D16" s="68"/>
      <c r="E16" s="34" t="s">
        <v>38</v>
      </c>
      <c r="F16" s="35" t="s">
        <v>36</v>
      </c>
      <c r="G16" s="35">
        <v>14</v>
      </c>
      <c r="H16" s="36">
        <v>1</v>
      </c>
      <c r="I16" s="35" t="s">
        <v>39</v>
      </c>
      <c r="J16" s="37">
        <v>130.2441255</v>
      </c>
      <c r="K16" s="37">
        <f t="shared" si="1"/>
        <v>1823.4177569999999</v>
      </c>
      <c r="L16" s="38">
        <v>0</v>
      </c>
      <c r="M16" s="39">
        <f>N16/G16</f>
        <v>130.2441255</v>
      </c>
      <c r="N16" s="40">
        <f t="shared" si="0"/>
        <v>1823.4177569999999</v>
      </c>
      <c r="O16" s="70"/>
    </row>
    <row r="17" spans="1:16" s="24" customFormat="1" ht="24.9" customHeight="1">
      <c r="B17" s="67"/>
      <c r="C17" s="67"/>
      <c r="D17" s="68"/>
      <c r="E17" s="34" t="s">
        <v>40</v>
      </c>
      <c r="F17" s="35" t="s">
        <v>36</v>
      </c>
      <c r="G17" s="35">
        <v>10</v>
      </c>
      <c r="H17" s="36">
        <v>1</v>
      </c>
      <c r="I17" s="35" t="str">
        <f>'[1]Tabela Digital'!D13</f>
        <v>Feed - Post assinado</v>
      </c>
      <c r="J17" s="37">
        <f>'[1]Tabela Digital'!E13</f>
        <v>194.73040800000001</v>
      </c>
      <c r="K17" s="37">
        <f t="shared" si="1"/>
        <v>1947.3040800000001</v>
      </c>
      <c r="L17" s="38">
        <v>0</v>
      </c>
      <c r="M17" s="39">
        <f>N17/G17</f>
        <v>194.73040800000001</v>
      </c>
      <c r="N17" s="40">
        <f t="shared" si="0"/>
        <v>1947.3040800000001</v>
      </c>
      <c r="O17" s="70"/>
    </row>
    <row r="18" spans="1:16" s="24" customFormat="1" ht="24.9" customHeight="1" thickBot="1">
      <c r="B18" s="67"/>
      <c r="C18" s="67"/>
      <c r="D18" s="68"/>
      <c r="E18" s="34" t="s">
        <v>41</v>
      </c>
      <c r="F18" s="35" t="s">
        <v>36</v>
      </c>
      <c r="G18" s="35">
        <v>20</v>
      </c>
      <c r="H18" s="36">
        <v>1</v>
      </c>
      <c r="I18" s="35" t="s">
        <v>37</v>
      </c>
      <c r="J18" s="37">
        <v>347.31766800000003</v>
      </c>
      <c r="K18" s="37">
        <f t="shared" si="1"/>
        <v>6946.353360000001</v>
      </c>
      <c r="L18" s="38">
        <v>0</v>
      </c>
      <c r="M18" s="39">
        <f>N18/G18</f>
        <v>347.31766800000003</v>
      </c>
      <c r="N18" s="40">
        <f t="shared" si="0"/>
        <v>6946.353360000001</v>
      </c>
      <c r="O18" s="71"/>
    </row>
    <row r="19" spans="1:16" s="47" customFormat="1" ht="27.75" customHeight="1" thickBot="1">
      <c r="B19" s="72" t="s">
        <v>42</v>
      </c>
      <c r="C19" s="73"/>
      <c r="D19" s="73"/>
      <c r="E19" s="73"/>
      <c r="F19" s="74"/>
      <c r="G19" s="41">
        <f>SUM(G10:G18)</f>
        <v>179</v>
      </c>
      <c r="H19" s="42"/>
      <c r="I19" s="43"/>
      <c r="J19" s="44" t="s">
        <v>43</v>
      </c>
      <c r="K19" s="45">
        <f>SUM(K10:K18)</f>
        <v>390049.00355700008</v>
      </c>
      <c r="L19" s="75">
        <f>N19/K19-1</f>
        <v>0</v>
      </c>
      <c r="M19" s="76"/>
      <c r="N19" s="46">
        <f>SUM(N10:N18)</f>
        <v>390049.00355700008</v>
      </c>
      <c r="P19" s="33"/>
    </row>
    <row r="20" spans="1:16" ht="20.100000000000001" customHeight="1" thickTop="1">
      <c r="B20" s="48"/>
      <c r="C20" s="48"/>
      <c r="D20" s="48"/>
      <c r="E20" s="48"/>
      <c r="F20" s="48"/>
      <c r="G20" s="49"/>
      <c r="H20" s="50"/>
      <c r="I20" s="49"/>
      <c r="J20" s="51"/>
      <c r="K20" s="52"/>
      <c r="L20" s="53"/>
      <c r="M20" s="53"/>
      <c r="N20" s="52"/>
    </row>
    <row r="21" spans="1:16" s="62" customFormat="1" ht="18.899999999999999" customHeight="1">
      <c r="B21" s="55" t="s">
        <v>44</v>
      </c>
      <c r="C21" s="56"/>
      <c r="D21" s="56"/>
      <c r="E21" s="56"/>
      <c r="F21" s="57"/>
      <c r="G21" s="58"/>
      <c r="H21" s="58"/>
      <c r="I21" s="59"/>
      <c r="J21" s="60"/>
      <c r="K21" s="61"/>
      <c r="L21" s="60"/>
      <c r="M21" s="60"/>
      <c r="N21" s="61"/>
    </row>
    <row r="22" spans="1:16" s="62" customFormat="1" ht="18.899999999999999" customHeight="1">
      <c r="B22" s="63" t="s">
        <v>45</v>
      </c>
      <c r="C22" s="64"/>
      <c r="D22" s="65"/>
      <c r="E22" s="65"/>
      <c r="F22" s="65"/>
      <c r="G22" s="65"/>
      <c r="H22" s="58"/>
      <c r="I22" s="59"/>
      <c r="J22" s="60"/>
      <c r="K22" s="61"/>
      <c r="L22" s="66"/>
      <c r="M22" s="60"/>
      <c r="N22" s="61"/>
    </row>
    <row r="23" spans="1:16" ht="18.899999999999999" customHeight="1">
      <c r="B23" s="63" t="s">
        <v>46</v>
      </c>
      <c r="C23" s="64"/>
      <c r="D23" s="65"/>
      <c r="E23" s="65"/>
      <c r="F23" s="65"/>
      <c r="G23" s="65"/>
      <c r="H23" s="58"/>
      <c r="I23" s="59"/>
      <c r="J23" s="60"/>
      <c r="K23" s="61"/>
      <c r="L23" s="60"/>
      <c r="M23" s="60"/>
      <c r="N23" s="61"/>
    </row>
    <row r="24" spans="1:16" ht="18.899999999999999" customHeight="1">
      <c r="B24" s="63" t="s">
        <v>47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6" ht="18.899999999999999" customHeight="1">
      <c r="B25" s="63" t="s">
        <v>48</v>
      </c>
      <c r="L25" s="60"/>
      <c r="M25" s="60"/>
    </row>
    <row r="27" spans="1:16" s="10" customFormat="1" ht="15.6">
      <c r="A27" s="10" t="s">
        <v>49</v>
      </c>
      <c r="F27" s="81"/>
      <c r="G27" s="82"/>
      <c r="H27" s="82"/>
      <c r="J27" s="83"/>
      <c r="K27" s="84"/>
      <c r="L27" s="84"/>
    </row>
    <row r="30" spans="1:16" ht="20.100000000000001" customHeight="1"/>
  </sheetData>
  <sheetProtection selectLockedCells="1" selectUnlockedCells="1"/>
  <mergeCells count="12">
    <mergeCell ref="B1:K2"/>
    <mergeCell ref="B9:C9"/>
    <mergeCell ref="B10:C10"/>
    <mergeCell ref="O10:O13"/>
    <mergeCell ref="B11:C11"/>
    <mergeCell ref="B12:C12"/>
    <mergeCell ref="B13:C13"/>
    <mergeCell ref="B15:C18"/>
    <mergeCell ref="D15:D18"/>
    <mergeCell ref="O15:O18"/>
    <mergeCell ref="B19:F19"/>
    <mergeCell ref="L19:M19"/>
  </mergeCells>
  <pageMargins left="0.51180555555555551" right="0.51180555555555551" top="0.78749999999999998" bottom="0.78749999999999998" header="0.51180555555555551" footer="0.51180555555555551"/>
  <pageSetup scale="4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13 - Mundo da Criança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2023-11-07T20:11:36Z</dcterms:created>
  <dcterms:modified xsi:type="dcterms:W3CDTF">2023-11-09T18:10:17Z</dcterms:modified>
</cp:coreProperties>
</file>